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<sst xmlns="http://schemas.openxmlformats.org/spreadsheetml/2006/main" count="21" uniqueCount="20">
  <si>
    <t>Crystal</t>
  </si>
  <si>
    <t>Sliding Mirrors</t>
  </si>
  <si>
    <t>Angle (°)</t>
  </si>
  <si>
    <t>power (mW) #1</t>
  </si>
  <si>
    <t>power (mW) #2</t>
  </si>
  <si>
    <t>Average</t>
  </si>
  <si>
    <t>x (mm)</t>
  </si>
  <si>
    <t>△x (mm)</t>
  </si>
  <si>
    <t>Power (mW) #1</t>
  </si>
  <si>
    <t>Power (mW) #2</t>
  </si>
  <si>
    <t>time dealy</t>
  </si>
  <si>
    <t>pico seconds</t>
  </si>
  <si>
    <t>mean</t>
  </si>
  <si>
    <t>standard deviation</t>
  </si>
  <si>
    <t>percentiles</t>
  </si>
  <si>
    <t>data</t>
  </si>
  <si>
    <t>pdf</t>
  </si>
  <si>
    <t>line</t>
  </si>
  <si>
    <t>x axis line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</si>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</sst>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u/>
      <color theme="1"/>
      <name val="Arial"/>
      <scheme val="minor"/>
    </font>
    <font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2" fillId="0" fontId="1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center"/>
    </xf>
    <xf borderId="0" fillId="0" fontId="1" numFmtId="11" xfId="0" applyAlignment="1" applyFont="1" applyNumberFormat="1">
      <alignment horizontal="center" readingOrder="0"/>
    </xf>
    <xf borderId="0" fillId="0" fontId="1" numFmtId="11" xfId="0" applyFont="1" applyNumberFormat="1"/>
    <xf borderId="0" fillId="0" fontId="1" numFmtId="11" xfId="0" applyAlignment="1" applyFont="1" applyNumberFormat="1">
      <alignment readingOrder="0"/>
    </xf>
    <xf borderId="0" fillId="2" fontId="3" numFmtId="0" xfId="0" applyAlignment="1" applyFill="1" applyFont="1">
      <alignment horizontal="center" readingOrder="0"/>
    </xf>
    <xf borderId="0" fillId="0" fontId="4" numFmtId="11" xfId="0" applyAlignment="1" applyFont="1" applyNumberFormat="1">
      <alignment horizontal="center" readingOrder="0" vertical="bottom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Power Output (mW) vs. Time Delay (ps)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strRef>
              <c:f>Sheet1!$K$3:$K$4</c:f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Sheet1!$N$5:$N$24</c:f>
            </c:numRef>
          </c:xVal>
          <c:yVal>
            <c:numRef>
              <c:f>Sheet1!$K$5:$K$24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1117989"/>
        <c:axId val="1240297051"/>
      </c:scatterChart>
      <c:valAx>
        <c:axId val="206111798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 Delay (picoseconds)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40297051"/>
      </c:valAx>
      <c:valAx>
        <c:axId val="12402970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Power Output (mW)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6111798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Power Output (mW) vs. Angle Measure (°)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strRef>
              <c:f>Sheet1!$E$3:$E$4</c:f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Sheet1!$B$5:$B$19</c:f>
            </c:numRef>
          </c:xVal>
          <c:yVal>
            <c:numRef>
              <c:f>Sheet1!$E$5:$E$19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1343825"/>
        <c:axId val="782634749"/>
      </c:scatterChart>
      <c:valAx>
        <c:axId val="93134382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Angle (°)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82634749"/>
      </c:valAx>
      <c:valAx>
        <c:axId val="78263474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Power Output (mW)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3134382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strRef>
              <c:f>Sheet1!$T$31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Sheet1!$U$32:$U$111</c:f>
            </c:strRef>
          </c:cat>
          <c:val>
            <c:numRef>
              <c:f>Sheet1!$T$32:$T$111</c:f>
              <c:numCache/>
            </c:numRef>
          </c:val>
          <c:smooth val="0"/>
        </c:ser>
        <c:axId val="1881763352"/>
        <c:axId val="1345814649"/>
      </c:lineChart>
      <c:catAx>
        <c:axId val="1881763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chemeClr val="lt1"/>
                </a:solidFill>
                <a:latin typeface="+mn-lt"/>
              </a:defRPr>
            </a:pPr>
          </a:p>
        </c:txPr>
        <c:crossAx val="1345814649"/>
      </c:catAx>
      <c:valAx>
        <c:axId val="1345814649"/>
        <c:scaling>
          <c:orientation val="minMax"/>
        </c:scaling>
        <c:delete val="0"/>
        <c:axPos val="l"/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chemeClr val="lt1"/>
                </a:solidFill>
                <a:latin typeface="+mn-lt"/>
              </a:defRPr>
            </a:pPr>
          </a:p>
        </c:txPr>
        <c:crossAx val="188176335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strRef>
              <c:f>Sheet1!$C$41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Sheet1!$B$42:$B$72</c:f>
            </c:strRef>
          </c:cat>
          <c:val>
            <c:numRef>
              <c:f>Sheet1!$C$42:$C$72</c:f>
              <c:numCache/>
            </c:numRef>
          </c:val>
          <c:smooth val="0"/>
        </c:ser>
        <c:axId val="1294880156"/>
        <c:axId val="452978500"/>
      </c:lineChart>
      <c:catAx>
        <c:axId val="12948801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FFFFFF"/>
                </a:solidFill>
                <a:latin typeface="+mn-lt"/>
              </a:defRPr>
            </a:pPr>
          </a:p>
        </c:txPr>
        <c:crossAx val="452978500"/>
      </c:catAx>
      <c:valAx>
        <c:axId val="452978500"/>
        <c:scaling>
          <c:orientation val="minMax"/>
        </c:scaling>
        <c:delete val="0"/>
        <c:axPos val="l"/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FFFFFF"/>
                </a:solidFill>
                <a:latin typeface="+mn-lt"/>
              </a:defRPr>
            </a:pPr>
          </a:p>
        </c:txPr>
        <c:crossAx val="129488015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381000</xdr:colOff>
      <xdr:row>24</xdr:row>
      <xdr:rowOff>171450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457200</xdr:colOff>
      <xdr:row>19</xdr:row>
      <xdr:rowOff>171450</xdr:rowOff>
    </xdr:from>
    <xdr:ext cx="5543550" cy="35337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7</xdr:col>
      <xdr:colOff>476250</xdr:colOff>
      <xdr:row>27</xdr:row>
      <xdr:rowOff>95250</xdr:rowOff>
    </xdr:from>
    <xdr:ext cx="4438650" cy="2686050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2</xdr:col>
      <xdr:colOff>209550</xdr:colOff>
      <xdr:row>23</xdr:row>
      <xdr:rowOff>66675</xdr:rowOff>
    </xdr:from>
    <xdr:ext cx="3467100" cy="3019425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6.13"/>
    <col customWidth="1" min="17" max="17" width="14.88"/>
    <col customWidth="1" min="20" max="20" width="15.13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B3" s="2" t="s">
        <v>0</v>
      </c>
      <c r="C3" s="1"/>
      <c r="D3" s="1"/>
      <c r="E3" s="1"/>
      <c r="F3" s="1"/>
      <c r="G3" s="2" t="s">
        <v>1</v>
      </c>
      <c r="H3" s="1"/>
      <c r="I3" s="1"/>
      <c r="J3" s="1"/>
      <c r="K3" s="1"/>
      <c r="L3" s="1"/>
    </row>
    <row r="4">
      <c r="B4" s="3" t="s">
        <v>2</v>
      </c>
      <c r="C4" s="3" t="s">
        <v>3</v>
      </c>
      <c r="D4" s="3" t="s">
        <v>4</v>
      </c>
      <c r="E4" s="3" t="s">
        <v>5</v>
      </c>
      <c r="F4" s="1"/>
      <c r="G4" s="3" t="s">
        <v>6</v>
      </c>
      <c r="H4" s="3" t="s">
        <v>7</v>
      </c>
      <c r="I4" s="3" t="s">
        <v>8</v>
      </c>
      <c r="J4" s="3" t="s">
        <v>9</v>
      </c>
      <c r="K4" s="3" t="s">
        <v>5</v>
      </c>
      <c r="L4" s="4" t="s">
        <v>10</v>
      </c>
      <c r="M4" s="5"/>
      <c r="N4" s="5" t="s">
        <v>11</v>
      </c>
    </row>
    <row r="5">
      <c r="B5" s="6">
        <v>0.0</v>
      </c>
      <c r="C5" s="7">
        <v>0.0015</v>
      </c>
      <c r="D5" s="7">
        <v>0.0015</v>
      </c>
      <c r="E5" s="8">
        <f t="shared" ref="E5:E19" si="1">AVERAGE(C5:D5)-0.0015</f>
        <v>0</v>
      </c>
      <c r="F5" s="1"/>
      <c r="G5" s="6">
        <v>16.11</v>
      </c>
      <c r="H5" s="7">
        <v>0.0</v>
      </c>
      <c r="I5" s="7">
        <v>0.0017</v>
      </c>
      <c r="J5" s="7">
        <v>0.0016</v>
      </c>
      <c r="K5" s="8">
        <f t="shared" ref="K5:K24" si="2">AVERAGE(I5,J5)-0.00165</f>
        <v>0</v>
      </c>
      <c r="L5" s="1">
        <f>H5/299792458*10^-3</f>
        <v>0</v>
      </c>
      <c r="M5" s="5">
        <v>0.0</v>
      </c>
      <c r="N5" s="5">
        <v>0.0</v>
      </c>
    </row>
    <row r="6">
      <c r="B6" s="6">
        <v>10.0</v>
      </c>
      <c r="C6" s="7">
        <v>0.0016</v>
      </c>
      <c r="D6" s="7">
        <v>0.0015</v>
      </c>
      <c r="E6" s="8">
        <f t="shared" si="1"/>
        <v>0.00005</v>
      </c>
      <c r="F6" s="1"/>
      <c r="G6" s="6">
        <v>16.1</v>
      </c>
      <c r="H6" s="9">
        <f>(G5-G6)*2</f>
        <v>0.02</v>
      </c>
      <c r="I6" s="7">
        <v>0.0016</v>
      </c>
      <c r="J6" s="7">
        <v>0.0017</v>
      </c>
      <c r="K6" s="8">
        <f t="shared" si="2"/>
        <v>0</v>
      </c>
      <c r="L6" s="10">
        <v>6.6E-14</v>
      </c>
      <c r="M6" s="11">
        <f t="shared" ref="M6:M8" si="3">(10^12)*L6</f>
        <v>0.066</v>
      </c>
      <c r="N6" s="5">
        <v>0.066</v>
      </c>
    </row>
    <row r="7">
      <c r="B7" s="6">
        <v>20.0</v>
      </c>
      <c r="C7" s="7">
        <v>0.0015</v>
      </c>
      <c r="D7" s="7">
        <v>0.0015</v>
      </c>
      <c r="E7" s="8">
        <f t="shared" si="1"/>
        <v>0</v>
      </c>
      <c r="F7" s="1"/>
      <c r="G7" s="6">
        <v>16.09</v>
      </c>
      <c r="H7" s="9">
        <f>(G5-G7)*2</f>
        <v>0.04</v>
      </c>
      <c r="I7" s="7">
        <v>0.0016</v>
      </c>
      <c r="J7" s="7">
        <v>0.0017</v>
      </c>
      <c r="K7" s="8">
        <f t="shared" si="2"/>
        <v>0</v>
      </c>
      <c r="L7" s="10">
        <f t="shared" ref="L7:L14" si="4">6.6E-14+L6</f>
        <v>0</v>
      </c>
      <c r="M7" s="11">
        <f t="shared" si="3"/>
        <v>0.132</v>
      </c>
      <c r="N7" s="5">
        <v>0.132</v>
      </c>
    </row>
    <row r="8">
      <c r="B8" s="6">
        <v>30.0</v>
      </c>
      <c r="C8" s="7">
        <v>0.0024</v>
      </c>
      <c r="D8" s="7">
        <v>0.0023</v>
      </c>
      <c r="E8" s="8">
        <f t="shared" si="1"/>
        <v>0.00085</v>
      </c>
      <c r="F8" s="1"/>
      <c r="G8" s="6">
        <v>16.08</v>
      </c>
      <c r="H8" s="9">
        <f>(G5-G8)*2</f>
        <v>0.06</v>
      </c>
      <c r="I8" s="7">
        <v>0.0017</v>
      </c>
      <c r="J8" s="7">
        <v>0.0017</v>
      </c>
      <c r="K8" s="8">
        <f t="shared" si="2"/>
        <v>0.00005</v>
      </c>
      <c r="L8" s="10">
        <f t="shared" si="4"/>
        <v>0</v>
      </c>
      <c r="M8" s="12">
        <f t="shared" si="3"/>
        <v>0.198</v>
      </c>
      <c r="N8" s="5">
        <v>0.198</v>
      </c>
    </row>
    <row r="9">
      <c r="B9" s="6">
        <v>40.0</v>
      </c>
      <c r="C9" s="7">
        <v>0.0086</v>
      </c>
      <c r="D9" s="13">
        <v>0.009</v>
      </c>
      <c r="E9" s="8">
        <f t="shared" si="1"/>
        <v>0.0073</v>
      </c>
      <c r="F9" s="1"/>
      <c r="G9" s="6">
        <v>16.07</v>
      </c>
      <c r="H9" s="9">
        <f>(G5-G9)*2</f>
        <v>0.08</v>
      </c>
      <c r="I9" s="7">
        <v>0.0018</v>
      </c>
      <c r="J9" s="7">
        <v>0.0018</v>
      </c>
      <c r="K9" s="8">
        <f t="shared" si="2"/>
        <v>0.00015</v>
      </c>
      <c r="L9" s="10">
        <f t="shared" si="4"/>
        <v>0</v>
      </c>
      <c r="N9" s="5">
        <v>0.264</v>
      </c>
    </row>
    <row r="10">
      <c r="B10" s="6">
        <v>50.0</v>
      </c>
      <c r="C10" s="7">
        <v>0.0317</v>
      </c>
      <c r="D10" s="7">
        <v>0.0302</v>
      </c>
      <c r="E10" s="8">
        <f t="shared" si="1"/>
        <v>0.02945</v>
      </c>
      <c r="F10" s="1"/>
      <c r="G10" s="6">
        <v>16.06</v>
      </c>
      <c r="H10" s="9">
        <f>(G5-G10)*2</f>
        <v>0.1</v>
      </c>
      <c r="I10" s="7">
        <v>0.0023</v>
      </c>
      <c r="J10" s="7">
        <v>0.0024</v>
      </c>
      <c r="K10" s="8">
        <f t="shared" si="2"/>
        <v>0.0007</v>
      </c>
      <c r="L10" s="10">
        <f t="shared" si="4"/>
        <v>0</v>
      </c>
      <c r="N10" s="5">
        <v>0.33</v>
      </c>
    </row>
    <row r="11">
      <c r="B11" s="6">
        <v>55.0</v>
      </c>
      <c r="C11" s="7">
        <v>0.0406</v>
      </c>
      <c r="D11" s="7">
        <v>0.0416</v>
      </c>
      <c r="E11" s="8">
        <f t="shared" si="1"/>
        <v>0.0396</v>
      </c>
      <c r="F11" s="1"/>
      <c r="G11" s="6">
        <v>16.05</v>
      </c>
      <c r="H11" s="9">
        <f>(G5-G11)*2</f>
        <v>0.12</v>
      </c>
      <c r="I11" s="7">
        <v>0.0051</v>
      </c>
      <c r="J11" s="7">
        <v>0.0051</v>
      </c>
      <c r="K11" s="8">
        <f t="shared" si="2"/>
        <v>0.00345</v>
      </c>
      <c r="L11" s="10">
        <f t="shared" si="4"/>
        <v>0</v>
      </c>
      <c r="N11" s="5">
        <v>0.396</v>
      </c>
    </row>
    <row r="12">
      <c r="B12" s="6">
        <v>58.0</v>
      </c>
      <c r="C12" s="7">
        <v>0.043</v>
      </c>
      <c r="D12" s="7">
        <v>0.0429</v>
      </c>
      <c r="E12" s="8">
        <f t="shared" si="1"/>
        <v>0.04145</v>
      </c>
      <c r="F12" s="1"/>
      <c r="G12" s="6">
        <v>16.04</v>
      </c>
      <c r="H12" s="9">
        <f>(G5-G12)*2</f>
        <v>0.14</v>
      </c>
      <c r="I12" s="7">
        <v>0.0078</v>
      </c>
      <c r="J12" s="7">
        <v>0.0074</v>
      </c>
      <c r="K12" s="8">
        <f t="shared" si="2"/>
        <v>0.00595</v>
      </c>
      <c r="L12" s="10">
        <f t="shared" si="4"/>
        <v>0</v>
      </c>
      <c r="N12" s="5">
        <v>0.462</v>
      </c>
    </row>
    <row r="13">
      <c r="B13" s="6">
        <v>59.0</v>
      </c>
      <c r="C13" s="7">
        <v>0.0436</v>
      </c>
      <c r="D13" s="7">
        <v>0.0438</v>
      </c>
      <c r="E13" s="8">
        <f t="shared" si="1"/>
        <v>0.0422</v>
      </c>
      <c r="F13" s="1"/>
      <c r="G13" s="6">
        <v>16.03</v>
      </c>
      <c r="H13" s="9">
        <f>(G5-G13)*2</f>
        <v>0.16</v>
      </c>
      <c r="I13" s="7">
        <v>0.0121</v>
      </c>
      <c r="J13" s="7">
        <v>0.0153</v>
      </c>
      <c r="K13" s="8">
        <f t="shared" si="2"/>
        <v>0.01205</v>
      </c>
      <c r="L13" s="10">
        <f t="shared" si="4"/>
        <v>0</v>
      </c>
      <c r="N13" s="5">
        <v>0.528</v>
      </c>
    </row>
    <row r="14">
      <c r="B14" s="6">
        <v>60.0</v>
      </c>
      <c r="C14" s="7">
        <v>0.0383</v>
      </c>
      <c r="D14" s="7">
        <v>0.0423</v>
      </c>
      <c r="E14" s="8">
        <f t="shared" si="1"/>
        <v>0.0388</v>
      </c>
      <c r="F14" s="1"/>
      <c r="G14" s="6">
        <v>16.02</v>
      </c>
      <c r="H14" s="9">
        <f>(G5-G14)*2</f>
        <v>0.18</v>
      </c>
      <c r="I14" s="7">
        <v>0.0248</v>
      </c>
      <c r="J14" s="7">
        <v>0.0333</v>
      </c>
      <c r="K14" s="8">
        <f t="shared" si="2"/>
        <v>0.0274</v>
      </c>
      <c r="L14" s="10">
        <f t="shared" si="4"/>
        <v>0</v>
      </c>
      <c r="N14" s="5">
        <v>0.594</v>
      </c>
    </row>
    <row r="15">
      <c r="B15" s="6">
        <v>65.0</v>
      </c>
      <c r="C15" s="7">
        <v>0.032</v>
      </c>
      <c r="D15" s="7">
        <v>0.0337</v>
      </c>
      <c r="E15" s="8">
        <f t="shared" si="1"/>
        <v>0.03135</v>
      </c>
      <c r="F15" s="1"/>
      <c r="G15" s="6">
        <v>16.018</v>
      </c>
      <c r="H15" s="9">
        <f>(G5-G15)*2</f>
        <v>0.184</v>
      </c>
      <c r="I15" s="7">
        <v>0.0499</v>
      </c>
      <c r="J15" s="7">
        <v>0.0482</v>
      </c>
      <c r="K15" s="8">
        <f t="shared" si="2"/>
        <v>0.0474</v>
      </c>
      <c r="L15" s="10">
        <v>6.13E-13</v>
      </c>
      <c r="N15" s="5">
        <v>0.613</v>
      </c>
    </row>
    <row r="16">
      <c r="B16" s="6">
        <v>70.0</v>
      </c>
      <c r="C16" s="7">
        <v>0.0225</v>
      </c>
      <c r="D16" s="7">
        <v>0.0232</v>
      </c>
      <c r="E16" s="8">
        <f t="shared" si="1"/>
        <v>0.02135</v>
      </c>
      <c r="F16" s="1"/>
      <c r="G16" s="6">
        <v>16.01</v>
      </c>
      <c r="H16" s="9">
        <f>(G5-G16)*2</f>
        <v>0.2</v>
      </c>
      <c r="I16" s="7">
        <v>0.0435</v>
      </c>
      <c r="J16" s="7">
        <v>0.0446</v>
      </c>
      <c r="K16" s="8">
        <f t="shared" si="2"/>
        <v>0.0424</v>
      </c>
      <c r="L16" s="10">
        <f>6.6E-13</f>
        <v>0</v>
      </c>
      <c r="N16" s="5">
        <v>0.66</v>
      </c>
    </row>
    <row r="17">
      <c r="B17" s="6">
        <v>80.0</v>
      </c>
      <c r="C17" s="7">
        <v>0.0071</v>
      </c>
      <c r="D17" s="7">
        <v>0.0068</v>
      </c>
      <c r="E17" s="8">
        <f t="shared" si="1"/>
        <v>0.00545</v>
      </c>
      <c r="F17" s="1"/>
      <c r="G17" s="6">
        <v>16.0</v>
      </c>
      <c r="H17" s="9">
        <f>(G5-G17)*2</f>
        <v>0.22</v>
      </c>
      <c r="I17" s="7">
        <v>0.0385</v>
      </c>
      <c r="J17" s="7">
        <v>0.0387</v>
      </c>
      <c r="K17" s="8">
        <f t="shared" si="2"/>
        <v>0.03695</v>
      </c>
      <c r="L17" s="14">
        <f t="shared" ref="L17:L24" si="5">6.6E-14+L16</f>
        <v>0</v>
      </c>
      <c r="N17" s="5">
        <v>0.726</v>
      </c>
    </row>
    <row r="18">
      <c r="B18" s="6">
        <v>90.0</v>
      </c>
      <c r="C18" s="7">
        <v>0.0023</v>
      </c>
      <c r="D18" s="7">
        <v>0.0025</v>
      </c>
      <c r="E18" s="8">
        <f t="shared" si="1"/>
        <v>0.0009</v>
      </c>
      <c r="F18" s="1"/>
      <c r="G18" s="6">
        <v>15.99</v>
      </c>
      <c r="H18" s="9">
        <f>(G5-G18)*2</f>
        <v>0.24</v>
      </c>
      <c r="I18" s="7">
        <v>0.0257</v>
      </c>
      <c r="J18" s="7">
        <v>0.0289</v>
      </c>
      <c r="K18" s="8">
        <f t="shared" si="2"/>
        <v>0.02565</v>
      </c>
      <c r="L18" s="14">
        <f t="shared" si="5"/>
        <v>0</v>
      </c>
      <c r="N18" s="5">
        <v>0.792</v>
      </c>
    </row>
    <row r="19">
      <c r="B19" s="6">
        <v>100.0</v>
      </c>
      <c r="C19" s="7">
        <v>0.0018</v>
      </c>
      <c r="D19" s="7">
        <v>0.0019</v>
      </c>
      <c r="E19" s="8">
        <f t="shared" si="1"/>
        <v>0.00035</v>
      </c>
      <c r="F19" s="1"/>
      <c r="G19" s="6">
        <v>15.98</v>
      </c>
      <c r="H19" s="9">
        <f>(G5-G19)*2</f>
        <v>0.26</v>
      </c>
      <c r="I19" s="7">
        <v>0.0098</v>
      </c>
      <c r="J19" s="7">
        <v>0.0087</v>
      </c>
      <c r="K19" s="8">
        <f t="shared" si="2"/>
        <v>0.0076</v>
      </c>
      <c r="L19" s="14">
        <f t="shared" si="5"/>
        <v>0</v>
      </c>
      <c r="N19" s="5">
        <v>0.858</v>
      </c>
    </row>
    <row r="20">
      <c r="B20" s="1"/>
      <c r="C20" s="1"/>
      <c r="D20" s="1"/>
      <c r="E20" s="1"/>
      <c r="F20" s="1"/>
      <c r="G20" s="6">
        <v>15.97</v>
      </c>
      <c r="H20" s="9">
        <f>(G5-G20)*2</f>
        <v>0.28</v>
      </c>
      <c r="I20" s="7">
        <v>0.0046</v>
      </c>
      <c r="J20" s="7">
        <v>0.0023</v>
      </c>
      <c r="K20" s="8">
        <f t="shared" si="2"/>
        <v>0.0018</v>
      </c>
      <c r="L20" s="14">
        <f t="shared" si="5"/>
        <v>0</v>
      </c>
      <c r="N20" s="5">
        <v>0.924</v>
      </c>
    </row>
    <row r="21">
      <c r="B21" s="1"/>
      <c r="C21" s="1"/>
      <c r="D21" s="1"/>
      <c r="E21" s="1"/>
      <c r="F21" s="1"/>
      <c r="G21" s="6">
        <v>15.96</v>
      </c>
      <c r="H21" s="9">
        <f>(G5-G21)*2</f>
        <v>0.3</v>
      </c>
      <c r="I21" s="7">
        <v>0.0024</v>
      </c>
      <c r="J21" s="7">
        <v>0.0019</v>
      </c>
      <c r="K21" s="8">
        <f t="shared" si="2"/>
        <v>0.0005</v>
      </c>
      <c r="L21" s="14">
        <f t="shared" si="5"/>
        <v>0</v>
      </c>
      <c r="N21" s="5">
        <v>0.99</v>
      </c>
    </row>
    <row r="22">
      <c r="B22" s="1"/>
      <c r="C22" s="1"/>
      <c r="D22" s="1"/>
      <c r="E22" s="1"/>
      <c r="F22" s="1"/>
      <c r="G22" s="6">
        <v>15.95</v>
      </c>
      <c r="H22" s="9">
        <f>(G5-G22)*2</f>
        <v>0.32</v>
      </c>
      <c r="I22" s="7">
        <v>0.0018</v>
      </c>
      <c r="J22" s="7">
        <v>0.0018</v>
      </c>
      <c r="K22" s="8">
        <f t="shared" si="2"/>
        <v>0.00015</v>
      </c>
      <c r="L22" s="14">
        <f t="shared" si="5"/>
        <v>0</v>
      </c>
      <c r="M22" s="11">
        <f>(10^12)*L22</f>
        <v>1.056</v>
      </c>
      <c r="N22" s="5">
        <v>1.06</v>
      </c>
    </row>
    <row r="23">
      <c r="B23" s="1"/>
      <c r="C23" s="1"/>
      <c r="D23" s="1"/>
      <c r="E23" s="1"/>
      <c r="F23" s="1"/>
      <c r="G23" s="6">
        <v>15.94</v>
      </c>
      <c r="H23" s="9">
        <f>(G5-G23)*2</f>
        <v>0.34</v>
      </c>
      <c r="I23" s="7">
        <v>0.0017</v>
      </c>
      <c r="J23" s="7">
        <v>0.0017</v>
      </c>
      <c r="K23" s="8">
        <f t="shared" si="2"/>
        <v>0.00005</v>
      </c>
      <c r="L23" s="14">
        <f t="shared" si="5"/>
        <v>0</v>
      </c>
      <c r="N23" s="5">
        <v>1.12</v>
      </c>
    </row>
    <row r="24">
      <c r="B24" s="1"/>
      <c r="C24" s="1"/>
      <c r="D24" s="1"/>
      <c r="E24" s="1"/>
      <c r="F24" s="1"/>
      <c r="G24" s="6">
        <v>15.93</v>
      </c>
      <c r="H24" s="9">
        <f>(G5-G24)*2</f>
        <v>0.36</v>
      </c>
      <c r="I24" s="7">
        <v>0.0017</v>
      </c>
      <c r="J24" s="7">
        <v>0.0017</v>
      </c>
      <c r="K24" s="8">
        <f t="shared" si="2"/>
        <v>0.00005</v>
      </c>
      <c r="L24" s="14">
        <f t="shared" si="5"/>
        <v>0</v>
      </c>
      <c r="N24" s="5">
        <v>1.19</v>
      </c>
    </row>
    <row r="25">
      <c r="B25" s="1"/>
      <c r="C25" s="1"/>
      <c r="D25" s="1"/>
      <c r="E25" s="1"/>
      <c r="F25" s="1"/>
      <c r="G25" s="1"/>
      <c r="H25" s="1"/>
      <c r="I25" s="1"/>
      <c r="J25" s="1"/>
      <c r="K25" s="1"/>
      <c r="L25" s="14"/>
    </row>
    <row r="26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Q27" s="5" t="s">
        <v>12</v>
      </c>
      <c r="R27" s="5">
        <v>0.0</v>
      </c>
    </row>
    <row r="28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Q28" s="5" t="s">
        <v>13</v>
      </c>
      <c r="R28" s="5">
        <v>1.0</v>
      </c>
    </row>
    <row r="29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Q30" s="5" t="s">
        <v>14</v>
      </c>
      <c r="R30" s="5" t="s">
        <v>15</v>
      </c>
      <c r="S30" s="5" t="s">
        <v>16</v>
      </c>
      <c r="T30" s="5" t="s">
        <v>17</v>
      </c>
      <c r="U30" s="5" t="s">
        <v>18</v>
      </c>
    </row>
    <row r="3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Q31" s="5">
        <v>-4.0</v>
      </c>
      <c r="R31" s="15">
        <f t="shared" ref="R31:R111" si="6">$R$27+Q31*$R$28</f>
        <v>-4</v>
      </c>
      <c r="S31" s="15">
        <f t="shared" ref="S31:S111" si="7">_xlfn.NORM.DIST(R31, $R$27, $R$28, FALSE)</f>
        <v>0.0001338302258</v>
      </c>
      <c r="T31" s="5" t="s">
        <v>19</v>
      </c>
      <c r="U31" s="15">
        <f t="shared" ref="U31:U111" si="8">Q31/4</f>
        <v>-1</v>
      </c>
    </row>
    <row r="3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Q32" s="5">
        <v>-3.9</v>
      </c>
      <c r="R32" s="15">
        <f t="shared" si="6"/>
        <v>-3.9</v>
      </c>
      <c r="S32" s="15">
        <f t="shared" si="7"/>
        <v>0.0001986554714</v>
      </c>
      <c r="T32" s="15">
        <f t="shared" ref="T32:T111" si="9">S32/10</f>
        <v>0.00001986554714</v>
      </c>
      <c r="U32" s="15">
        <f t="shared" si="8"/>
        <v>-0.975</v>
      </c>
    </row>
    <row r="3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Q33" s="5">
        <v>-3.8</v>
      </c>
      <c r="R33" s="15">
        <f t="shared" si="6"/>
        <v>-3.8</v>
      </c>
      <c r="S33" s="15">
        <f t="shared" si="7"/>
        <v>0.0002919469258</v>
      </c>
      <c r="T33" s="15">
        <f t="shared" si="9"/>
        <v>0.00002919469258</v>
      </c>
      <c r="U33" s="15">
        <f t="shared" si="8"/>
        <v>-0.95</v>
      </c>
    </row>
    <row r="34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Q34" s="5">
        <v>-3.7</v>
      </c>
      <c r="R34" s="15">
        <f t="shared" si="6"/>
        <v>-3.7</v>
      </c>
      <c r="S34" s="15">
        <f t="shared" si="7"/>
        <v>0.0004247802706</v>
      </c>
      <c r="T34" s="15">
        <f t="shared" si="9"/>
        <v>0.00004247802706</v>
      </c>
      <c r="U34" s="15">
        <f t="shared" si="8"/>
        <v>-0.925</v>
      </c>
    </row>
    <row r="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Q35" s="15">
        <f t="shared" ref="Q35:Q111" si="10">Q34+ 0.1</f>
        <v>-3.6</v>
      </c>
      <c r="R35" s="15">
        <f t="shared" si="6"/>
        <v>-3.6</v>
      </c>
      <c r="S35" s="15">
        <f t="shared" si="7"/>
        <v>0.0006119019301</v>
      </c>
      <c r="T35" s="15">
        <f t="shared" si="9"/>
        <v>0.00006119019301</v>
      </c>
      <c r="U35" s="15">
        <f t="shared" si="8"/>
        <v>-0.9</v>
      </c>
    </row>
    <row r="36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Q36" s="15">
        <f t="shared" si="10"/>
        <v>-3.5</v>
      </c>
      <c r="R36" s="15">
        <f t="shared" si="6"/>
        <v>-3.5</v>
      </c>
      <c r="S36" s="15">
        <f t="shared" si="7"/>
        <v>0.000872682695</v>
      </c>
      <c r="T36" s="15">
        <f t="shared" si="9"/>
        <v>0.0000872682695</v>
      </c>
      <c r="U36" s="15">
        <f t="shared" si="8"/>
        <v>-0.875</v>
      </c>
    </row>
    <row r="37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Q37" s="15">
        <f t="shared" si="10"/>
        <v>-3.4</v>
      </c>
      <c r="R37" s="15">
        <f t="shared" si="6"/>
        <v>-3.4</v>
      </c>
      <c r="S37" s="15">
        <f t="shared" si="7"/>
        <v>0.001232219168</v>
      </c>
      <c r="T37" s="15">
        <f t="shared" si="9"/>
        <v>0.0001232219168</v>
      </c>
      <c r="U37" s="15">
        <f t="shared" si="8"/>
        <v>-0.85</v>
      </c>
    </row>
    <row r="38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Q38" s="15">
        <f t="shared" si="10"/>
        <v>-3.3</v>
      </c>
      <c r="R38" s="15">
        <f t="shared" si="6"/>
        <v>-3.3</v>
      </c>
      <c r="S38" s="15">
        <f t="shared" si="7"/>
        <v>0.001722568939</v>
      </c>
      <c r="T38" s="15">
        <f t="shared" si="9"/>
        <v>0.0001722568939</v>
      </c>
      <c r="U38" s="15">
        <f t="shared" si="8"/>
        <v>-0.825</v>
      </c>
    </row>
    <row r="39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Q39" s="15">
        <f t="shared" si="10"/>
        <v>-3.2</v>
      </c>
      <c r="R39" s="15">
        <f t="shared" si="6"/>
        <v>-3.2</v>
      </c>
      <c r="S39" s="15">
        <f t="shared" si="7"/>
        <v>0.002384088201</v>
      </c>
      <c r="T39" s="15">
        <f t="shared" si="9"/>
        <v>0.0002384088201</v>
      </c>
      <c r="U39" s="15">
        <f t="shared" si="8"/>
        <v>-0.8</v>
      </c>
    </row>
    <row r="40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Q40" s="15">
        <f t="shared" si="10"/>
        <v>-3.1</v>
      </c>
      <c r="R40" s="15">
        <f t="shared" si="6"/>
        <v>-3.1</v>
      </c>
      <c r="S40" s="15">
        <f t="shared" si="7"/>
        <v>0.003266819056</v>
      </c>
      <c r="T40" s="15">
        <f t="shared" si="9"/>
        <v>0.0003266819056</v>
      </c>
      <c r="U40" s="15">
        <f t="shared" si="8"/>
        <v>-0.775</v>
      </c>
    </row>
    <row r="41">
      <c r="B41" s="4">
        <v>0.1</v>
      </c>
      <c r="C41" s="1">
        <f t="shared" ref="C41:C72" si="11">SIN(B41)^3</f>
        <v>0.0009950108198</v>
      </c>
      <c r="D41" s="1"/>
      <c r="E41" s="1"/>
      <c r="F41" s="1"/>
      <c r="G41" s="1"/>
      <c r="H41" s="1"/>
      <c r="I41" s="1"/>
      <c r="J41" s="1"/>
      <c r="K41" s="1"/>
      <c r="L41" s="1"/>
      <c r="Q41" s="15">
        <f t="shared" si="10"/>
        <v>-3</v>
      </c>
      <c r="R41" s="15">
        <f t="shared" si="6"/>
        <v>-3</v>
      </c>
      <c r="S41" s="15">
        <f t="shared" si="7"/>
        <v>0.004431848412</v>
      </c>
      <c r="T41" s="15">
        <f t="shared" si="9"/>
        <v>0.0004431848412</v>
      </c>
      <c r="U41" s="15">
        <f t="shared" si="8"/>
        <v>-0.75</v>
      </c>
    </row>
    <row r="42">
      <c r="B42" s="1">
        <f t="shared" ref="B42:B72" si="12">B41+ 0.1</f>
        <v>0.2</v>
      </c>
      <c r="C42" s="1">
        <f t="shared" si="11"/>
        <v>0.007841379748</v>
      </c>
      <c r="D42" s="1"/>
      <c r="E42" s="1"/>
      <c r="F42" s="1"/>
      <c r="G42" s="1"/>
      <c r="H42" s="1"/>
      <c r="I42" s="1"/>
      <c r="J42" s="1"/>
      <c r="K42" s="1"/>
      <c r="L42" s="1"/>
      <c r="Q42" s="15">
        <f t="shared" si="10"/>
        <v>-2.9</v>
      </c>
      <c r="R42" s="15">
        <f t="shared" si="6"/>
        <v>-2.9</v>
      </c>
      <c r="S42" s="15">
        <f t="shared" si="7"/>
        <v>0.00595253242</v>
      </c>
      <c r="T42" s="15">
        <f t="shared" si="9"/>
        <v>0.000595253242</v>
      </c>
      <c r="U42" s="15">
        <f t="shared" si="8"/>
        <v>-0.725</v>
      </c>
    </row>
    <row r="43">
      <c r="B43" s="1">
        <f t="shared" si="12"/>
        <v>0.3</v>
      </c>
      <c r="C43" s="1">
        <f t="shared" si="11"/>
        <v>0.02580842759</v>
      </c>
      <c r="D43" s="1"/>
      <c r="E43" s="1"/>
      <c r="F43" s="1"/>
      <c r="G43" s="1"/>
      <c r="H43" s="1"/>
      <c r="I43" s="1"/>
      <c r="J43" s="1"/>
      <c r="K43" s="1"/>
      <c r="L43" s="1"/>
      <c r="Q43" s="15">
        <f t="shared" si="10"/>
        <v>-2.8</v>
      </c>
      <c r="R43" s="15">
        <f t="shared" si="6"/>
        <v>-2.8</v>
      </c>
      <c r="S43" s="15">
        <f t="shared" si="7"/>
        <v>0.007915451583</v>
      </c>
      <c r="T43" s="15">
        <f t="shared" si="9"/>
        <v>0.0007915451583</v>
      </c>
      <c r="U43" s="15">
        <f t="shared" si="8"/>
        <v>-0.7</v>
      </c>
    </row>
    <row r="44">
      <c r="B44" s="1">
        <f t="shared" si="12"/>
        <v>0.4</v>
      </c>
      <c r="C44" s="1">
        <f t="shared" si="11"/>
        <v>0.05905398524</v>
      </c>
      <c r="D44" s="1"/>
      <c r="E44" s="1"/>
      <c r="F44" s="1"/>
      <c r="G44" s="1"/>
      <c r="H44" s="1"/>
      <c r="I44" s="1"/>
      <c r="J44" s="1"/>
      <c r="K44" s="1"/>
      <c r="L44" s="1"/>
      <c r="Q44" s="15">
        <f t="shared" si="10"/>
        <v>-2.7</v>
      </c>
      <c r="R44" s="15">
        <f t="shared" si="6"/>
        <v>-2.7</v>
      </c>
      <c r="S44" s="15">
        <f t="shared" si="7"/>
        <v>0.01042093481</v>
      </c>
      <c r="T44" s="15">
        <f t="shared" si="9"/>
        <v>0.001042093481</v>
      </c>
      <c r="U44" s="15">
        <f t="shared" si="8"/>
        <v>-0.675</v>
      </c>
    </row>
    <row r="45">
      <c r="B45" s="1">
        <f t="shared" si="12"/>
        <v>0.5</v>
      </c>
      <c r="C45" s="1">
        <f t="shared" si="11"/>
        <v>0.1101954073</v>
      </c>
      <c r="D45" s="1"/>
      <c r="E45" s="1"/>
      <c r="F45" s="1"/>
      <c r="G45" s="1"/>
      <c r="H45" s="1"/>
      <c r="I45" s="1"/>
      <c r="J45" s="1"/>
      <c r="K45" s="1"/>
      <c r="L45" s="1"/>
      <c r="Q45" s="15">
        <f t="shared" si="10"/>
        <v>-2.6</v>
      </c>
      <c r="R45" s="15">
        <f t="shared" si="6"/>
        <v>-2.6</v>
      </c>
      <c r="S45" s="15">
        <f t="shared" si="7"/>
        <v>0.01358296923</v>
      </c>
      <c r="T45" s="15">
        <f t="shared" si="9"/>
        <v>0.001358296923</v>
      </c>
      <c r="U45" s="15">
        <f t="shared" si="8"/>
        <v>-0.65</v>
      </c>
    </row>
    <row r="46">
      <c r="B46" s="1">
        <f t="shared" si="12"/>
        <v>0.6</v>
      </c>
      <c r="C46" s="1">
        <f t="shared" si="11"/>
        <v>0.1800199473</v>
      </c>
      <c r="D46" s="1"/>
      <c r="E46" s="1"/>
      <c r="F46" s="1"/>
      <c r="G46" s="1"/>
      <c r="H46" s="1"/>
      <c r="I46" s="1"/>
      <c r="J46" s="1"/>
      <c r="K46" s="1"/>
      <c r="L46" s="1"/>
      <c r="Q46" s="15">
        <f t="shared" si="10"/>
        <v>-2.5</v>
      </c>
      <c r="R46" s="15">
        <f t="shared" si="6"/>
        <v>-2.5</v>
      </c>
      <c r="S46" s="15">
        <f t="shared" si="7"/>
        <v>0.01752830049</v>
      </c>
      <c r="T46" s="15">
        <f t="shared" si="9"/>
        <v>0.001752830049</v>
      </c>
      <c r="U46" s="15">
        <f t="shared" si="8"/>
        <v>-0.625</v>
      </c>
    </row>
    <row r="47">
      <c r="B47" s="1">
        <f t="shared" si="12"/>
        <v>0.7</v>
      </c>
      <c r="C47" s="1">
        <f t="shared" si="11"/>
        <v>0.2673609238</v>
      </c>
      <c r="D47" s="1"/>
      <c r="E47" s="1"/>
      <c r="F47" s="1"/>
      <c r="G47" s="1"/>
      <c r="H47" s="1"/>
      <c r="I47" s="1"/>
      <c r="J47" s="1"/>
      <c r="K47" s="1"/>
      <c r="L47" s="1"/>
      <c r="Q47" s="15">
        <f t="shared" si="10"/>
        <v>-2.4</v>
      </c>
      <c r="R47" s="15">
        <f t="shared" si="6"/>
        <v>-2.4</v>
      </c>
      <c r="S47" s="15">
        <f t="shared" si="7"/>
        <v>0.02239453029</v>
      </c>
      <c r="T47" s="15">
        <f t="shared" si="9"/>
        <v>0.002239453029</v>
      </c>
      <c r="U47" s="15">
        <f t="shared" si="8"/>
        <v>-0.6</v>
      </c>
    </row>
    <row r="48">
      <c r="B48" s="1">
        <f t="shared" si="12"/>
        <v>0.8</v>
      </c>
      <c r="C48" s="1">
        <f t="shared" si="11"/>
        <v>0.369151273</v>
      </c>
      <c r="D48" s="1"/>
      <c r="E48" s="1"/>
      <c r="F48" s="1"/>
      <c r="G48" s="1"/>
      <c r="H48" s="1"/>
      <c r="I48" s="1"/>
      <c r="J48" s="1"/>
      <c r="K48" s="1"/>
      <c r="L48" s="1"/>
      <c r="Q48" s="15">
        <f t="shared" si="10"/>
        <v>-2.3</v>
      </c>
      <c r="R48" s="15">
        <f t="shared" si="6"/>
        <v>-2.3</v>
      </c>
      <c r="S48" s="15">
        <f t="shared" si="7"/>
        <v>0.02832703774</v>
      </c>
      <c r="T48" s="15">
        <f t="shared" si="9"/>
        <v>0.002832703774</v>
      </c>
      <c r="U48" s="15">
        <f t="shared" si="8"/>
        <v>-0.575</v>
      </c>
    </row>
    <row r="49">
      <c r="B49" s="1">
        <f t="shared" si="12"/>
        <v>0.9</v>
      </c>
      <c r="C49" s="1">
        <f t="shared" si="11"/>
        <v>0.4806502122</v>
      </c>
      <c r="D49" s="1"/>
      <c r="E49" s="1"/>
      <c r="F49" s="1"/>
      <c r="G49" s="1"/>
      <c r="H49" s="1"/>
      <c r="I49" s="1"/>
      <c r="J49" s="1"/>
      <c r="K49" s="1"/>
      <c r="L49" s="1"/>
      <c r="Q49" s="15">
        <f t="shared" si="10"/>
        <v>-2.2</v>
      </c>
      <c r="R49" s="15">
        <f t="shared" si="6"/>
        <v>-2.2</v>
      </c>
      <c r="S49" s="15">
        <f t="shared" si="7"/>
        <v>0.03547459285</v>
      </c>
      <c r="T49" s="15">
        <f t="shared" si="9"/>
        <v>0.003547459285</v>
      </c>
      <c r="U49" s="15">
        <f t="shared" si="8"/>
        <v>-0.55</v>
      </c>
    </row>
    <row r="50">
      <c r="B50" s="1">
        <f t="shared" si="12"/>
        <v>1</v>
      </c>
      <c r="C50" s="1">
        <f t="shared" si="11"/>
        <v>0.5958232366</v>
      </c>
      <c r="D50" s="1"/>
      <c r="E50" s="1"/>
      <c r="F50" s="1"/>
      <c r="G50" s="1"/>
      <c r="H50" s="1"/>
      <c r="I50" s="1"/>
      <c r="J50" s="1"/>
      <c r="K50" s="1"/>
      <c r="L50" s="1"/>
      <c r="Q50" s="15">
        <f t="shared" si="10"/>
        <v>-2.1</v>
      </c>
      <c r="R50" s="15">
        <f t="shared" si="6"/>
        <v>-2.1</v>
      </c>
      <c r="S50" s="15">
        <f t="shared" si="7"/>
        <v>0.04398359598</v>
      </c>
      <c r="T50" s="15">
        <f t="shared" si="9"/>
        <v>0.004398359598</v>
      </c>
      <c r="U50" s="15">
        <f t="shared" si="8"/>
        <v>-0.525</v>
      </c>
    </row>
    <row r="51">
      <c r="B51" s="1">
        <f t="shared" si="12"/>
        <v>1.1</v>
      </c>
      <c r="C51" s="1">
        <f t="shared" si="11"/>
        <v>0.7078419436</v>
      </c>
      <c r="D51" s="1"/>
      <c r="E51" s="1"/>
      <c r="F51" s="1"/>
      <c r="G51" s="1"/>
      <c r="H51" s="1"/>
      <c r="I51" s="1"/>
      <c r="J51" s="1"/>
      <c r="K51" s="1"/>
      <c r="L51" s="1"/>
      <c r="Q51" s="15">
        <f t="shared" si="10"/>
        <v>-2</v>
      </c>
      <c r="R51" s="15">
        <f t="shared" si="6"/>
        <v>-2</v>
      </c>
      <c r="S51" s="15">
        <f t="shared" si="7"/>
        <v>0.05399096651</v>
      </c>
      <c r="T51" s="15">
        <f t="shared" si="9"/>
        <v>0.005399096651</v>
      </c>
      <c r="U51" s="15">
        <f t="shared" si="8"/>
        <v>-0.5</v>
      </c>
    </row>
    <row r="52">
      <c r="B52" s="1">
        <f t="shared" si="12"/>
        <v>1.2</v>
      </c>
      <c r="C52" s="1">
        <f t="shared" si="11"/>
        <v>0.8096594253</v>
      </c>
      <c r="D52" s="1"/>
      <c r="E52" s="1"/>
      <c r="F52" s="1"/>
      <c r="G52" s="1"/>
      <c r="H52" s="1"/>
      <c r="I52" s="1"/>
      <c r="J52" s="1"/>
      <c r="K52" s="1"/>
      <c r="L52" s="1"/>
      <c r="Q52" s="15">
        <f t="shared" si="10"/>
        <v>-1.9</v>
      </c>
      <c r="R52" s="15">
        <f t="shared" si="6"/>
        <v>-1.9</v>
      </c>
      <c r="S52" s="15">
        <f t="shared" si="7"/>
        <v>0.06561581477</v>
      </c>
      <c r="T52" s="15">
        <f t="shared" si="9"/>
        <v>0.006561581477</v>
      </c>
      <c r="U52" s="15">
        <f t="shared" si="8"/>
        <v>-0.475</v>
      </c>
    </row>
    <row r="53">
      <c r="B53" s="1">
        <f t="shared" si="12"/>
        <v>1.3</v>
      </c>
      <c r="C53" s="1">
        <f t="shared" si="11"/>
        <v>0.8946101789</v>
      </c>
      <c r="D53" s="1"/>
      <c r="E53" s="1"/>
      <c r="F53" s="1"/>
      <c r="G53" s="1"/>
      <c r="H53" s="1"/>
      <c r="I53" s="1"/>
      <c r="J53" s="1"/>
      <c r="K53" s="1"/>
      <c r="L53" s="1"/>
      <c r="Q53" s="15">
        <f t="shared" si="10"/>
        <v>-1.8</v>
      </c>
      <c r="R53" s="15">
        <f t="shared" si="6"/>
        <v>-1.8</v>
      </c>
      <c r="S53" s="15">
        <f t="shared" si="7"/>
        <v>0.0789501583</v>
      </c>
      <c r="T53" s="15">
        <f t="shared" si="9"/>
        <v>0.00789501583</v>
      </c>
      <c r="U53" s="15">
        <f t="shared" si="8"/>
        <v>-0.45</v>
      </c>
    </row>
    <row r="54">
      <c r="B54" s="1">
        <f t="shared" si="12"/>
        <v>1.4</v>
      </c>
      <c r="C54" s="1">
        <f t="shared" si="11"/>
        <v>0.9569812406</v>
      </c>
      <c r="D54" s="1"/>
      <c r="E54" s="1"/>
      <c r="F54" s="1"/>
      <c r="G54" s="1"/>
      <c r="H54" s="1"/>
      <c r="I54" s="1"/>
      <c r="J54" s="1"/>
      <c r="K54" s="1"/>
      <c r="L54" s="1"/>
      <c r="Q54" s="15">
        <f t="shared" si="10"/>
        <v>-1.7</v>
      </c>
      <c r="R54" s="15">
        <f t="shared" si="6"/>
        <v>-1.7</v>
      </c>
      <c r="S54" s="15">
        <f t="shared" si="7"/>
        <v>0.09404907738</v>
      </c>
      <c r="T54" s="15">
        <f t="shared" si="9"/>
        <v>0.009404907738</v>
      </c>
      <c r="U54" s="15">
        <f t="shared" si="8"/>
        <v>-0.425</v>
      </c>
    </row>
    <row r="55">
      <c r="B55" s="1">
        <f t="shared" si="12"/>
        <v>1.5</v>
      </c>
      <c r="C55" s="1">
        <f t="shared" si="11"/>
        <v>0.9925037694</v>
      </c>
      <c r="D55" s="1"/>
      <c r="E55" s="1"/>
      <c r="F55" s="1"/>
      <c r="G55" s="1"/>
      <c r="H55" s="1"/>
      <c r="I55" s="1"/>
      <c r="J55" s="1"/>
      <c r="K55" s="1"/>
      <c r="L55" s="1"/>
      <c r="Q55" s="15">
        <f t="shared" si="10"/>
        <v>-1.6</v>
      </c>
      <c r="R55" s="15">
        <f t="shared" si="6"/>
        <v>-1.6</v>
      </c>
      <c r="S55" s="15">
        <f t="shared" si="7"/>
        <v>0.1109208347</v>
      </c>
      <c r="T55" s="15">
        <f t="shared" si="9"/>
        <v>0.01109208347</v>
      </c>
      <c r="U55" s="15">
        <f t="shared" si="8"/>
        <v>-0.4</v>
      </c>
    </row>
    <row r="56">
      <c r="B56" s="1">
        <f t="shared" si="12"/>
        <v>1.6</v>
      </c>
      <c r="C56" s="1">
        <f t="shared" si="11"/>
        <v>0.9987213545</v>
      </c>
      <c r="D56" s="1"/>
      <c r="E56" s="1"/>
      <c r="F56" s="1"/>
      <c r="G56" s="1"/>
      <c r="H56" s="1"/>
      <c r="I56" s="1"/>
      <c r="J56" s="1"/>
      <c r="K56" s="1"/>
      <c r="L56" s="1"/>
      <c r="Q56" s="15">
        <f t="shared" si="10"/>
        <v>-1.5</v>
      </c>
      <c r="R56" s="15">
        <f t="shared" si="6"/>
        <v>-1.5</v>
      </c>
      <c r="S56" s="15">
        <f t="shared" si="7"/>
        <v>0.1295175957</v>
      </c>
      <c r="T56" s="15">
        <f t="shared" si="9"/>
        <v>0.01295175957</v>
      </c>
      <c r="U56" s="15">
        <f t="shared" si="8"/>
        <v>-0.375</v>
      </c>
    </row>
    <row r="57">
      <c r="B57" s="1">
        <f t="shared" si="12"/>
        <v>1.7</v>
      </c>
      <c r="C57" s="1">
        <f t="shared" si="11"/>
        <v>0.9752022784</v>
      </c>
      <c r="D57" s="1"/>
      <c r="E57" s="1"/>
      <c r="F57" s="1"/>
      <c r="G57" s="1"/>
      <c r="H57" s="1"/>
      <c r="I57" s="1"/>
      <c r="J57" s="1"/>
      <c r="K57" s="1"/>
      <c r="L57" s="1"/>
      <c r="Q57" s="15">
        <f t="shared" si="10"/>
        <v>-1.4</v>
      </c>
      <c r="R57" s="15">
        <f t="shared" si="6"/>
        <v>-1.4</v>
      </c>
      <c r="S57" s="15">
        <f t="shared" si="7"/>
        <v>0.1497274656</v>
      </c>
      <c r="T57" s="15">
        <f t="shared" si="9"/>
        <v>0.01497274656</v>
      </c>
      <c r="U57" s="15">
        <f t="shared" si="8"/>
        <v>-0.35</v>
      </c>
    </row>
    <row r="58">
      <c r="B58" s="1">
        <f t="shared" si="12"/>
        <v>1.8</v>
      </c>
      <c r="C58" s="1">
        <f t="shared" si="11"/>
        <v>0.923576845</v>
      </c>
      <c r="D58" s="1"/>
      <c r="E58" s="1"/>
      <c r="F58" s="1"/>
      <c r="G58" s="1"/>
      <c r="H58" s="1"/>
      <c r="I58" s="1"/>
      <c r="J58" s="1"/>
      <c r="K58" s="1"/>
      <c r="L58" s="1"/>
      <c r="Q58" s="15">
        <f t="shared" si="10"/>
        <v>-1.3</v>
      </c>
      <c r="R58" s="15">
        <f t="shared" si="6"/>
        <v>-1.3</v>
      </c>
      <c r="S58" s="15">
        <f t="shared" si="7"/>
        <v>0.171368592</v>
      </c>
      <c r="T58" s="15">
        <f t="shared" si="9"/>
        <v>0.0171368592</v>
      </c>
      <c r="U58" s="15">
        <f t="shared" si="8"/>
        <v>-0.325</v>
      </c>
    </row>
    <row r="59">
      <c r="B59" s="1">
        <f t="shared" si="12"/>
        <v>1.9</v>
      </c>
      <c r="C59" s="1">
        <f t="shared" si="11"/>
        <v>0.8473964514</v>
      </c>
      <c r="D59" s="1"/>
      <c r="E59" s="1"/>
      <c r="F59" s="1"/>
      <c r="G59" s="1"/>
      <c r="H59" s="1"/>
      <c r="I59" s="1"/>
      <c r="J59" s="1"/>
      <c r="K59" s="1"/>
      <c r="L59" s="1"/>
      <c r="Q59" s="15">
        <f t="shared" si="10"/>
        <v>-1.2</v>
      </c>
      <c r="R59" s="15">
        <f t="shared" si="6"/>
        <v>-1.2</v>
      </c>
      <c r="S59" s="15">
        <f t="shared" si="7"/>
        <v>0.194186055</v>
      </c>
      <c r="T59" s="15">
        <f t="shared" si="9"/>
        <v>0.0194186055</v>
      </c>
      <c r="U59" s="15">
        <f t="shared" si="8"/>
        <v>-0.3</v>
      </c>
    </row>
    <row r="60">
      <c r="B60" s="1">
        <f t="shared" si="12"/>
        <v>2</v>
      </c>
      <c r="C60" s="1">
        <f t="shared" si="11"/>
        <v>0.7518269447</v>
      </c>
      <c r="D60" s="1"/>
      <c r="E60" s="1"/>
      <c r="F60" s="1"/>
      <c r="G60" s="1"/>
      <c r="H60" s="1"/>
      <c r="I60" s="1"/>
      <c r="J60" s="1"/>
      <c r="K60" s="1"/>
      <c r="L60" s="1"/>
      <c r="Q60" s="15">
        <f t="shared" si="10"/>
        <v>-1.1</v>
      </c>
      <c r="R60" s="15">
        <f t="shared" si="6"/>
        <v>-1.1</v>
      </c>
      <c r="S60" s="15">
        <f t="shared" si="7"/>
        <v>0.217852177</v>
      </c>
      <c r="T60" s="15">
        <f t="shared" si="9"/>
        <v>0.0217852177</v>
      </c>
      <c r="U60" s="15">
        <f t="shared" si="8"/>
        <v>-0.275</v>
      </c>
    </row>
    <row r="61">
      <c r="B61" s="1">
        <f t="shared" si="12"/>
        <v>2.1</v>
      </c>
      <c r="C61" s="1">
        <f t="shared" si="11"/>
        <v>0.6432035499</v>
      </c>
      <c r="D61" s="1"/>
      <c r="E61" s="1"/>
      <c r="F61" s="1"/>
      <c r="G61" s="1"/>
      <c r="H61" s="1"/>
      <c r="I61" s="1"/>
      <c r="J61" s="1"/>
      <c r="K61" s="1"/>
      <c r="L61" s="1"/>
      <c r="Q61" s="15">
        <f t="shared" si="10"/>
        <v>-1</v>
      </c>
      <c r="R61" s="15">
        <f t="shared" si="6"/>
        <v>-1</v>
      </c>
      <c r="S61" s="15">
        <f t="shared" si="7"/>
        <v>0.2419707245</v>
      </c>
      <c r="T61" s="15">
        <f t="shared" si="9"/>
        <v>0.02419707245</v>
      </c>
      <c r="U61" s="15">
        <f t="shared" si="8"/>
        <v>-0.25</v>
      </c>
    </row>
    <row r="62">
      <c r="B62" s="1">
        <f t="shared" si="12"/>
        <v>2.2</v>
      </c>
      <c r="C62" s="1">
        <f t="shared" si="11"/>
        <v>0.528486962</v>
      </c>
      <c r="D62" s="1"/>
      <c r="E62" s="1"/>
      <c r="F62" s="1"/>
      <c r="G62" s="1"/>
      <c r="H62" s="1"/>
      <c r="I62" s="1"/>
      <c r="J62" s="1"/>
      <c r="K62" s="1"/>
      <c r="L62" s="1"/>
      <c r="Q62" s="15">
        <f t="shared" si="10"/>
        <v>-0.9</v>
      </c>
      <c r="R62" s="15">
        <f t="shared" si="6"/>
        <v>-0.9</v>
      </c>
      <c r="S62" s="15">
        <f t="shared" si="7"/>
        <v>0.2660852499</v>
      </c>
      <c r="T62" s="15">
        <f t="shared" si="9"/>
        <v>0.02660852499</v>
      </c>
      <c r="U62" s="15">
        <f t="shared" si="8"/>
        <v>-0.225</v>
      </c>
    </row>
    <row r="63">
      <c r="B63" s="1">
        <f t="shared" si="12"/>
        <v>2.3</v>
      </c>
      <c r="C63" s="1">
        <f t="shared" si="11"/>
        <v>0.414668968</v>
      </c>
      <c r="D63" s="1"/>
      <c r="E63" s="1"/>
      <c r="F63" s="1"/>
      <c r="G63" s="1"/>
      <c r="H63" s="1"/>
      <c r="I63" s="1"/>
      <c r="J63" s="1"/>
      <c r="K63" s="1"/>
      <c r="L63" s="1"/>
      <c r="Q63" s="15">
        <f t="shared" si="10"/>
        <v>-0.8</v>
      </c>
      <c r="R63" s="15">
        <f t="shared" si="6"/>
        <v>-0.8</v>
      </c>
      <c r="S63" s="15">
        <f t="shared" si="7"/>
        <v>0.2896915528</v>
      </c>
      <c r="T63" s="15">
        <f t="shared" si="9"/>
        <v>0.02896915528</v>
      </c>
      <c r="U63" s="15">
        <f t="shared" si="8"/>
        <v>-0.2</v>
      </c>
    </row>
    <row r="64">
      <c r="B64" s="1">
        <f t="shared" si="12"/>
        <v>2.4</v>
      </c>
      <c r="C64" s="1">
        <f t="shared" si="11"/>
        <v>0.3081804195</v>
      </c>
      <c r="D64" s="1"/>
      <c r="E64" s="1"/>
      <c r="F64" s="1"/>
      <c r="G64" s="1"/>
      <c r="H64" s="1"/>
      <c r="I64" s="1"/>
      <c r="J64" s="1"/>
      <c r="K64" s="1"/>
      <c r="L64" s="1"/>
      <c r="Q64" s="15">
        <f t="shared" si="10"/>
        <v>-0.7</v>
      </c>
      <c r="R64" s="15">
        <f t="shared" si="6"/>
        <v>-0.7</v>
      </c>
      <c r="S64" s="15">
        <f t="shared" si="7"/>
        <v>0.3122539334</v>
      </c>
      <c r="T64" s="15">
        <f t="shared" si="9"/>
        <v>0.03122539334</v>
      </c>
      <c r="U64" s="15">
        <f t="shared" si="8"/>
        <v>-0.175</v>
      </c>
    </row>
    <row r="65">
      <c r="B65" s="1">
        <f t="shared" si="12"/>
        <v>2.5</v>
      </c>
      <c r="C65" s="1">
        <f t="shared" si="11"/>
        <v>0.2143541139</v>
      </c>
      <c r="D65" s="1"/>
      <c r="E65" s="1"/>
      <c r="F65" s="1"/>
      <c r="G65" s="1"/>
      <c r="H65" s="1"/>
      <c r="I65" s="1"/>
      <c r="J65" s="1"/>
      <c r="K65" s="1"/>
      <c r="L65" s="1"/>
      <c r="Q65" s="15">
        <f t="shared" si="10"/>
        <v>-0.6</v>
      </c>
      <c r="R65" s="15">
        <f t="shared" si="6"/>
        <v>-0.6</v>
      </c>
      <c r="S65" s="15">
        <f t="shared" si="7"/>
        <v>0.3332246029</v>
      </c>
      <c r="T65" s="15">
        <f t="shared" si="9"/>
        <v>0.03332246029</v>
      </c>
      <c r="U65" s="15">
        <f t="shared" si="8"/>
        <v>-0.15</v>
      </c>
    </row>
    <row r="66">
      <c r="B66" s="1">
        <f t="shared" si="12"/>
        <v>2.6</v>
      </c>
      <c r="C66" s="1">
        <f t="shared" si="11"/>
        <v>0.1369901925</v>
      </c>
      <c r="D66" s="1"/>
      <c r="E66" s="1"/>
      <c r="F66" s="1"/>
      <c r="G66" s="1"/>
      <c r="H66" s="1"/>
      <c r="I66" s="1"/>
      <c r="J66" s="1"/>
      <c r="K66" s="1"/>
      <c r="L66" s="1"/>
      <c r="Q66" s="15">
        <f t="shared" si="10"/>
        <v>-0.5</v>
      </c>
      <c r="R66" s="15">
        <f t="shared" si="6"/>
        <v>-0.5</v>
      </c>
      <c r="S66" s="15">
        <f t="shared" si="7"/>
        <v>0.3520653268</v>
      </c>
      <c r="T66" s="15">
        <f t="shared" si="9"/>
        <v>0.03520653268</v>
      </c>
      <c r="U66" s="15">
        <f t="shared" si="8"/>
        <v>-0.125</v>
      </c>
    </row>
    <row r="67">
      <c r="B67" s="1">
        <f t="shared" si="12"/>
        <v>2.7</v>
      </c>
      <c r="C67" s="1">
        <f t="shared" si="11"/>
        <v>0.07806245746</v>
      </c>
      <c r="D67" s="1"/>
      <c r="E67" s="1"/>
      <c r="F67" s="1"/>
      <c r="G67" s="1"/>
      <c r="H67" s="1"/>
      <c r="I67" s="1"/>
      <c r="J67" s="1"/>
      <c r="K67" s="1"/>
      <c r="L67" s="1"/>
      <c r="Q67" s="15">
        <f t="shared" si="10"/>
        <v>-0.4</v>
      </c>
      <c r="R67" s="15">
        <f t="shared" si="6"/>
        <v>-0.4</v>
      </c>
      <c r="S67" s="15">
        <f t="shared" si="7"/>
        <v>0.3682701403</v>
      </c>
      <c r="T67" s="15">
        <f t="shared" si="9"/>
        <v>0.03682701403</v>
      </c>
      <c r="U67" s="15">
        <f t="shared" si="8"/>
        <v>-0.1</v>
      </c>
    </row>
    <row r="68">
      <c r="B68" s="1">
        <f t="shared" si="12"/>
        <v>2.8</v>
      </c>
      <c r="C68" s="1">
        <f t="shared" si="11"/>
        <v>0.03759138559</v>
      </c>
      <c r="D68" s="1"/>
      <c r="E68" s="1"/>
      <c r="F68" s="1"/>
      <c r="G68" s="1"/>
      <c r="H68" s="1"/>
      <c r="I68" s="1"/>
      <c r="J68" s="1"/>
      <c r="K68" s="1"/>
      <c r="L68" s="1"/>
      <c r="Q68" s="15">
        <f t="shared" si="10"/>
        <v>-0.3</v>
      </c>
      <c r="R68" s="15">
        <f t="shared" si="6"/>
        <v>-0.3</v>
      </c>
      <c r="S68" s="15">
        <f t="shared" si="7"/>
        <v>0.3813878155</v>
      </c>
      <c r="T68" s="15">
        <f t="shared" si="9"/>
        <v>0.03813878155</v>
      </c>
      <c r="U68" s="15">
        <f t="shared" si="8"/>
        <v>-0.075</v>
      </c>
    </row>
    <row r="69">
      <c r="B69" s="1">
        <f t="shared" si="12"/>
        <v>2.9</v>
      </c>
      <c r="C69" s="1">
        <f t="shared" si="11"/>
        <v>0.01369468939</v>
      </c>
      <c r="D69" s="1"/>
      <c r="E69" s="1"/>
      <c r="F69" s="1"/>
      <c r="G69" s="1"/>
      <c r="H69" s="1"/>
      <c r="I69" s="1"/>
      <c r="J69" s="1"/>
      <c r="K69" s="1"/>
      <c r="L69" s="1"/>
      <c r="Q69" s="15">
        <f t="shared" si="10"/>
        <v>-0.2</v>
      </c>
      <c r="R69" s="15">
        <f t="shared" si="6"/>
        <v>-0.2</v>
      </c>
      <c r="S69" s="15">
        <f t="shared" si="7"/>
        <v>0.391042694</v>
      </c>
      <c r="T69" s="15">
        <f t="shared" si="9"/>
        <v>0.0391042694</v>
      </c>
      <c r="U69" s="15">
        <f t="shared" si="8"/>
        <v>-0.05</v>
      </c>
    </row>
    <row r="70">
      <c r="B70" s="1">
        <f t="shared" si="12"/>
        <v>3</v>
      </c>
      <c r="C70" s="1">
        <f t="shared" si="11"/>
        <v>0.002810384734</v>
      </c>
      <c r="D70" s="1"/>
      <c r="E70" s="1"/>
      <c r="F70" s="1"/>
      <c r="G70" s="1"/>
      <c r="H70" s="1"/>
      <c r="I70" s="1"/>
      <c r="J70" s="1"/>
      <c r="K70" s="1"/>
      <c r="L70" s="1"/>
      <c r="Q70" s="15">
        <f t="shared" si="10"/>
        <v>-0.1</v>
      </c>
      <c r="R70" s="15">
        <f t="shared" si="6"/>
        <v>-0.1</v>
      </c>
      <c r="S70" s="15">
        <f t="shared" si="7"/>
        <v>0.3969525475</v>
      </c>
      <c r="T70" s="15">
        <f t="shared" si="9"/>
        <v>0.03969525475</v>
      </c>
      <c r="U70" s="15">
        <f t="shared" si="8"/>
        <v>-0.025</v>
      </c>
    </row>
    <row r="71">
      <c r="B71" s="1">
        <f t="shared" si="12"/>
        <v>3.1</v>
      </c>
      <c r="C71" s="1">
        <f t="shared" si="11"/>
        <v>0.0000718909482</v>
      </c>
      <c r="D71" s="1"/>
      <c r="E71" s="1"/>
      <c r="F71" s="1"/>
      <c r="G71" s="1"/>
      <c r="H71" s="1"/>
      <c r="I71" s="1"/>
      <c r="J71" s="1"/>
      <c r="K71" s="1"/>
      <c r="L71" s="1"/>
      <c r="Q71" s="15">
        <f t="shared" si="10"/>
        <v>0</v>
      </c>
      <c r="R71" s="15">
        <f t="shared" si="6"/>
        <v>0</v>
      </c>
      <c r="S71" s="15">
        <f t="shared" si="7"/>
        <v>0.3989422804</v>
      </c>
      <c r="T71" s="15">
        <f t="shared" si="9"/>
        <v>0.03989422804</v>
      </c>
      <c r="U71" s="15">
        <f t="shared" si="8"/>
        <v>0</v>
      </c>
    </row>
    <row r="72">
      <c r="B72" s="1">
        <f t="shared" si="12"/>
        <v>3.2</v>
      </c>
      <c r="C72" s="1">
        <f t="shared" si="11"/>
        <v>-0.0001989122649</v>
      </c>
      <c r="D72" s="1"/>
      <c r="E72" s="1"/>
      <c r="F72" s="1"/>
      <c r="G72" s="1"/>
      <c r="H72" s="1"/>
      <c r="I72" s="1"/>
      <c r="J72" s="1"/>
      <c r="K72" s="1"/>
      <c r="L72" s="1"/>
      <c r="Q72" s="15">
        <f t="shared" si="10"/>
        <v>0.1</v>
      </c>
      <c r="R72" s="15">
        <f t="shared" si="6"/>
        <v>0.1</v>
      </c>
      <c r="S72" s="15">
        <f t="shared" si="7"/>
        <v>0.3969525475</v>
      </c>
      <c r="T72" s="15">
        <f t="shared" si="9"/>
        <v>0.03969525475</v>
      </c>
      <c r="U72" s="15">
        <f t="shared" si="8"/>
        <v>0.025</v>
      </c>
    </row>
    <row r="7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Q73" s="15">
        <f t="shared" si="10"/>
        <v>0.2</v>
      </c>
      <c r="R73" s="15">
        <f t="shared" si="6"/>
        <v>0.2</v>
      </c>
      <c r="S73" s="15">
        <f t="shared" si="7"/>
        <v>0.391042694</v>
      </c>
      <c r="T73" s="15">
        <f t="shared" si="9"/>
        <v>0.0391042694</v>
      </c>
      <c r="U73" s="15">
        <f t="shared" si="8"/>
        <v>0.05</v>
      </c>
    </row>
    <row r="7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Q74" s="15">
        <f t="shared" si="10"/>
        <v>0.3</v>
      </c>
      <c r="R74" s="15">
        <f t="shared" si="6"/>
        <v>0.3</v>
      </c>
      <c r="S74" s="15">
        <f t="shared" si="7"/>
        <v>0.3813878155</v>
      </c>
      <c r="T74" s="15">
        <f t="shared" si="9"/>
        <v>0.03813878155</v>
      </c>
      <c r="U74" s="15">
        <f t="shared" si="8"/>
        <v>0.075</v>
      </c>
    </row>
    <row r="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Q75" s="15">
        <f t="shared" si="10"/>
        <v>0.4</v>
      </c>
      <c r="R75" s="15">
        <f t="shared" si="6"/>
        <v>0.4</v>
      </c>
      <c r="S75" s="15">
        <f t="shared" si="7"/>
        <v>0.3682701403</v>
      </c>
      <c r="T75" s="15">
        <f t="shared" si="9"/>
        <v>0.03682701403</v>
      </c>
      <c r="U75" s="15">
        <f t="shared" si="8"/>
        <v>0.1</v>
      </c>
    </row>
    <row r="76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Q76" s="15">
        <f t="shared" si="10"/>
        <v>0.5</v>
      </c>
      <c r="R76" s="15">
        <f t="shared" si="6"/>
        <v>0.5</v>
      </c>
      <c r="S76" s="15">
        <f t="shared" si="7"/>
        <v>0.3520653268</v>
      </c>
      <c r="T76" s="15">
        <f t="shared" si="9"/>
        <v>0.03520653268</v>
      </c>
      <c r="U76" s="15">
        <f t="shared" si="8"/>
        <v>0.125</v>
      </c>
    </row>
    <row r="77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Q77" s="15">
        <f t="shared" si="10"/>
        <v>0.6</v>
      </c>
      <c r="R77" s="15">
        <f t="shared" si="6"/>
        <v>0.6</v>
      </c>
      <c r="S77" s="15">
        <f t="shared" si="7"/>
        <v>0.3332246029</v>
      </c>
      <c r="T77" s="15">
        <f t="shared" si="9"/>
        <v>0.03332246029</v>
      </c>
      <c r="U77" s="15">
        <f t="shared" si="8"/>
        <v>0.15</v>
      </c>
    </row>
    <row r="7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Q78" s="15">
        <f t="shared" si="10"/>
        <v>0.7</v>
      </c>
      <c r="R78" s="15">
        <f t="shared" si="6"/>
        <v>0.7</v>
      </c>
      <c r="S78" s="15">
        <f t="shared" si="7"/>
        <v>0.3122539334</v>
      </c>
      <c r="T78" s="15">
        <f t="shared" si="9"/>
        <v>0.03122539334</v>
      </c>
      <c r="U78" s="15">
        <f t="shared" si="8"/>
        <v>0.175</v>
      </c>
    </row>
    <row r="7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Q79" s="15">
        <f t="shared" si="10"/>
        <v>0.8</v>
      </c>
      <c r="R79" s="15">
        <f t="shared" si="6"/>
        <v>0.8</v>
      </c>
      <c r="S79" s="15">
        <f t="shared" si="7"/>
        <v>0.2896915528</v>
      </c>
      <c r="T79" s="15">
        <f t="shared" si="9"/>
        <v>0.02896915528</v>
      </c>
      <c r="U79" s="15">
        <f t="shared" si="8"/>
        <v>0.2</v>
      </c>
    </row>
    <row r="80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Q80" s="15">
        <f t="shared" si="10"/>
        <v>0.9</v>
      </c>
      <c r="R80" s="15">
        <f t="shared" si="6"/>
        <v>0.9</v>
      </c>
      <c r="S80" s="15">
        <f t="shared" si="7"/>
        <v>0.2660852499</v>
      </c>
      <c r="T80" s="15">
        <f t="shared" si="9"/>
        <v>0.02660852499</v>
      </c>
      <c r="U80" s="15">
        <f t="shared" si="8"/>
        <v>0.225</v>
      </c>
    </row>
    <row r="8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Q81" s="15">
        <f t="shared" si="10"/>
        <v>1</v>
      </c>
      <c r="R81" s="15">
        <f t="shared" si="6"/>
        <v>1</v>
      </c>
      <c r="S81" s="15">
        <f t="shared" si="7"/>
        <v>0.2419707245</v>
      </c>
      <c r="T81" s="15">
        <f t="shared" si="9"/>
        <v>0.02419707245</v>
      </c>
      <c r="U81" s="15">
        <f t="shared" si="8"/>
        <v>0.25</v>
      </c>
    </row>
    <row r="8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Q82" s="15">
        <f t="shared" si="10"/>
        <v>1.1</v>
      </c>
      <c r="R82" s="15">
        <f t="shared" si="6"/>
        <v>1.1</v>
      </c>
      <c r="S82" s="15">
        <f t="shared" si="7"/>
        <v>0.217852177</v>
      </c>
      <c r="T82" s="15">
        <f t="shared" si="9"/>
        <v>0.0217852177</v>
      </c>
      <c r="U82" s="15">
        <f t="shared" si="8"/>
        <v>0.275</v>
      </c>
    </row>
    <row r="8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Q83" s="15">
        <f t="shared" si="10"/>
        <v>1.2</v>
      </c>
      <c r="R83" s="15">
        <f t="shared" si="6"/>
        <v>1.2</v>
      </c>
      <c r="S83" s="15">
        <f t="shared" si="7"/>
        <v>0.194186055</v>
      </c>
      <c r="T83" s="15">
        <f t="shared" si="9"/>
        <v>0.0194186055</v>
      </c>
      <c r="U83" s="15">
        <f t="shared" si="8"/>
        <v>0.3</v>
      </c>
    </row>
    <row r="8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Q84" s="15">
        <f t="shared" si="10"/>
        <v>1.3</v>
      </c>
      <c r="R84" s="15">
        <f t="shared" si="6"/>
        <v>1.3</v>
      </c>
      <c r="S84" s="15">
        <f t="shared" si="7"/>
        <v>0.171368592</v>
      </c>
      <c r="T84" s="15">
        <f t="shared" si="9"/>
        <v>0.0171368592</v>
      </c>
      <c r="U84" s="15">
        <f t="shared" si="8"/>
        <v>0.325</v>
      </c>
    </row>
    <row r="8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Q85" s="15">
        <f t="shared" si="10"/>
        <v>1.4</v>
      </c>
      <c r="R85" s="15">
        <f t="shared" si="6"/>
        <v>1.4</v>
      </c>
      <c r="S85" s="15">
        <f t="shared" si="7"/>
        <v>0.1497274656</v>
      </c>
      <c r="T85" s="15">
        <f t="shared" si="9"/>
        <v>0.01497274656</v>
      </c>
      <c r="U85" s="15">
        <f t="shared" si="8"/>
        <v>0.35</v>
      </c>
    </row>
    <row r="86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Q86" s="15">
        <f t="shared" si="10"/>
        <v>1.5</v>
      </c>
      <c r="R86" s="15">
        <f t="shared" si="6"/>
        <v>1.5</v>
      </c>
      <c r="S86" s="15">
        <f t="shared" si="7"/>
        <v>0.1295175957</v>
      </c>
      <c r="T86" s="15">
        <f t="shared" si="9"/>
        <v>0.01295175957</v>
      </c>
      <c r="U86" s="15">
        <f t="shared" si="8"/>
        <v>0.375</v>
      </c>
    </row>
    <row r="87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Q87" s="15">
        <f t="shared" si="10"/>
        <v>1.6</v>
      </c>
      <c r="R87" s="15">
        <f t="shared" si="6"/>
        <v>1.6</v>
      </c>
      <c r="S87" s="15">
        <f t="shared" si="7"/>
        <v>0.1109208347</v>
      </c>
      <c r="T87" s="15">
        <f t="shared" si="9"/>
        <v>0.01109208347</v>
      </c>
      <c r="U87" s="15">
        <f t="shared" si="8"/>
        <v>0.4</v>
      </c>
    </row>
    <row r="88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Q88" s="15">
        <f t="shared" si="10"/>
        <v>1.7</v>
      </c>
      <c r="R88" s="15">
        <f t="shared" si="6"/>
        <v>1.7</v>
      </c>
      <c r="S88" s="15">
        <f t="shared" si="7"/>
        <v>0.09404907738</v>
      </c>
      <c r="T88" s="15">
        <f t="shared" si="9"/>
        <v>0.009404907738</v>
      </c>
      <c r="U88" s="15">
        <f t="shared" si="8"/>
        <v>0.425</v>
      </c>
    </row>
    <row r="89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Q89" s="15">
        <f t="shared" si="10"/>
        <v>1.8</v>
      </c>
      <c r="R89" s="15">
        <f t="shared" si="6"/>
        <v>1.8</v>
      </c>
      <c r="S89" s="15">
        <f t="shared" si="7"/>
        <v>0.0789501583</v>
      </c>
      <c r="T89" s="15">
        <f t="shared" si="9"/>
        <v>0.00789501583</v>
      </c>
      <c r="U89" s="15">
        <f t="shared" si="8"/>
        <v>0.45</v>
      </c>
    </row>
    <row r="90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Q90" s="15">
        <f t="shared" si="10"/>
        <v>1.9</v>
      </c>
      <c r="R90" s="15">
        <f t="shared" si="6"/>
        <v>1.9</v>
      </c>
      <c r="S90" s="15">
        <f t="shared" si="7"/>
        <v>0.06561581477</v>
      </c>
      <c r="T90" s="15">
        <f t="shared" si="9"/>
        <v>0.006561581477</v>
      </c>
      <c r="U90" s="15">
        <f t="shared" si="8"/>
        <v>0.475</v>
      </c>
    </row>
    <row r="9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Q91" s="15">
        <f t="shared" si="10"/>
        <v>2</v>
      </c>
      <c r="R91" s="15">
        <f t="shared" si="6"/>
        <v>2</v>
      </c>
      <c r="S91" s="15">
        <f t="shared" si="7"/>
        <v>0.05399096651</v>
      </c>
      <c r="T91" s="15">
        <f t="shared" si="9"/>
        <v>0.005399096651</v>
      </c>
      <c r="U91" s="15">
        <f t="shared" si="8"/>
        <v>0.5</v>
      </c>
    </row>
    <row r="9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Q92" s="15">
        <f t="shared" si="10"/>
        <v>2.1</v>
      </c>
      <c r="R92" s="15">
        <f t="shared" si="6"/>
        <v>2.1</v>
      </c>
      <c r="S92" s="15">
        <f t="shared" si="7"/>
        <v>0.04398359598</v>
      </c>
      <c r="T92" s="15">
        <f t="shared" si="9"/>
        <v>0.004398359598</v>
      </c>
      <c r="U92" s="15">
        <f t="shared" si="8"/>
        <v>0.525</v>
      </c>
    </row>
    <row r="9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Q93" s="15">
        <f t="shared" si="10"/>
        <v>2.2</v>
      </c>
      <c r="R93" s="15">
        <f t="shared" si="6"/>
        <v>2.2</v>
      </c>
      <c r="S93" s="15">
        <f t="shared" si="7"/>
        <v>0.03547459285</v>
      </c>
      <c r="T93" s="15">
        <f t="shared" si="9"/>
        <v>0.003547459285</v>
      </c>
      <c r="U93" s="15">
        <f t="shared" si="8"/>
        <v>0.55</v>
      </c>
    </row>
    <row r="94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Q94" s="15">
        <f t="shared" si="10"/>
        <v>2.3</v>
      </c>
      <c r="R94" s="15">
        <f t="shared" si="6"/>
        <v>2.3</v>
      </c>
      <c r="S94" s="15">
        <f t="shared" si="7"/>
        <v>0.02832703774</v>
      </c>
      <c r="T94" s="15">
        <f t="shared" si="9"/>
        <v>0.002832703774</v>
      </c>
      <c r="U94" s="15">
        <f t="shared" si="8"/>
        <v>0.575</v>
      </c>
    </row>
    <row r="9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Q95" s="15">
        <f t="shared" si="10"/>
        <v>2.4</v>
      </c>
      <c r="R95" s="15">
        <f t="shared" si="6"/>
        <v>2.4</v>
      </c>
      <c r="S95" s="15">
        <f t="shared" si="7"/>
        <v>0.02239453029</v>
      </c>
      <c r="T95" s="15">
        <f t="shared" si="9"/>
        <v>0.002239453029</v>
      </c>
      <c r="U95" s="15">
        <f t="shared" si="8"/>
        <v>0.6</v>
      </c>
    </row>
    <row r="96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Q96" s="15">
        <f t="shared" si="10"/>
        <v>2.5</v>
      </c>
      <c r="R96" s="15">
        <f t="shared" si="6"/>
        <v>2.5</v>
      </c>
      <c r="S96" s="15">
        <f t="shared" si="7"/>
        <v>0.01752830049</v>
      </c>
      <c r="T96" s="15">
        <f t="shared" si="9"/>
        <v>0.001752830049</v>
      </c>
      <c r="U96" s="15">
        <f t="shared" si="8"/>
        <v>0.625</v>
      </c>
    </row>
    <row r="97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Q97" s="15">
        <f t="shared" si="10"/>
        <v>2.6</v>
      </c>
      <c r="R97" s="15">
        <f t="shared" si="6"/>
        <v>2.6</v>
      </c>
      <c r="S97" s="15">
        <f t="shared" si="7"/>
        <v>0.01358296923</v>
      </c>
      <c r="T97" s="15">
        <f t="shared" si="9"/>
        <v>0.001358296923</v>
      </c>
      <c r="U97" s="15">
        <f t="shared" si="8"/>
        <v>0.65</v>
      </c>
    </row>
    <row r="98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Q98" s="15">
        <f t="shared" si="10"/>
        <v>2.7</v>
      </c>
      <c r="R98" s="15">
        <f t="shared" si="6"/>
        <v>2.7</v>
      </c>
      <c r="S98" s="15">
        <f t="shared" si="7"/>
        <v>0.01042093481</v>
      </c>
      <c r="T98" s="15">
        <f t="shared" si="9"/>
        <v>0.001042093481</v>
      </c>
      <c r="U98" s="15">
        <f t="shared" si="8"/>
        <v>0.675</v>
      </c>
    </row>
    <row r="99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Q99" s="15">
        <f t="shared" si="10"/>
        <v>2.8</v>
      </c>
      <c r="R99" s="15">
        <f t="shared" si="6"/>
        <v>2.8</v>
      </c>
      <c r="S99" s="15">
        <f t="shared" si="7"/>
        <v>0.007915451583</v>
      </c>
      <c r="T99" s="15">
        <f t="shared" si="9"/>
        <v>0.0007915451583</v>
      </c>
      <c r="U99" s="15">
        <f t="shared" si="8"/>
        <v>0.7</v>
      </c>
    </row>
    <row r="100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Q100" s="15">
        <f t="shared" si="10"/>
        <v>2.9</v>
      </c>
      <c r="R100" s="15">
        <f t="shared" si="6"/>
        <v>2.9</v>
      </c>
      <c r="S100" s="15">
        <f t="shared" si="7"/>
        <v>0.00595253242</v>
      </c>
      <c r="T100" s="15">
        <f t="shared" si="9"/>
        <v>0.000595253242</v>
      </c>
      <c r="U100" s="15">
        <f t="shared" si="8"/>
        <v>0.725</v>
      </c>
    </row>
    <row r="10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Q101" s="15">
        <f t="shared" si="10"/>
        <v>3</v>
      </c>
      <c r="R101" s="15">
        <f t="shared" si="6"/>
        <v>3</v>
      </c>
      <c r="S101" s="15">
        <f t="shared" si="7"/>
        <v>0.004431848412</v>
      </c>
      <c r="T101" s="15">
        <f t="shared" si="9"/>
        <v>0.0004431848412</v>
      </c>
      <c r="U101" s="15">
        <f t="shared" si="8"/>
        <v>0.75</v>
      </c>
    </row>
    <row r="10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Q102" s="15">
        <f t="shared" si="10"/>
        <v>3.1</v>
      </c>
      <c r="R102" s="15">
        <f t="shared" si="6"/>
        <v>3.1</v>
      </c>
      <c r="S102" s="15">
        <f t="shared" si="7"/>
        <v>0.003266819056</v>
      </c>
      <c r="T102" s="15">
        <f t="shared" si="9"/>
        <v>0.0003266819056</v>
      </c>
      <c r="U102" s="15">
        <f t="shared" si="8"/>
        <v>0.775</v>
      </c>
    </row>
    <row r="10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Q103" s="15">
        <f t="shared" si="10"/>
        <v>3.2</v>
      </c>
      <c r="R103" s="15">
        <f t="shared" si="6"/>
        <v>3.2</v>
      </c>
      <c r="S103" s="15">
        <f t="shared" si="7"/>
        <v>0.002384088201</v>
      </c>
      <c r="T103" s="15">
        <f t="shared" si="9"/>
        <v>0.0002384088201</v>
      </c>
      <c r="U103" s="15">
        <f t="shared" si="8"/>
        <v>0.8</v>
      </c>
    </row>
    <row r="104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Q104" s="15">
        <f t="shared" si="10"/>
        <v>3.3</v>
      </c>
      <c r="R104" s="15">
        <f t="shared" si="6"/>
        <v>3.3</v>
      </c>
      <c r="S104" s="15">
        <f t="shared" si="7"/>
        <v>0.001722568939</v>
      </c>
      <c r="T104" s="15">
        <f t="shared" si="9"/>
        <v>0.0001722568939</v>
      </c>
      <c r="U104" s="15">
        <f t="shared" si="8"/>
        <v>0.825</v>
      </c>
    </row>
    <row r="10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Q105" s="15">
        <f t="shared" si="10"/>
        <v>3.4</v>
      </c>
      <c r="R105" s="15">
        <f t="shared" si="6"/>
        <v>3.4</v>
      </c>
      <c r="S105" s="15">
        <f t="shared" si="7"/>
        <v>0.001232219168</v>
      </c>
      <c r="T105" s="15">
        <f t="shared" si="9"/>
        <v>0.0001232219168</v>
      </c>
      <c r="U105" s="15">
        <f t="shared" si="8"/>
        <v>0.85</v>
      </c>
    </row>
    <row r="106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Q106" s="15">
        <f t="shared" si="10"/>
        <v>3.5</v>
      </c>
      <c r="R106" s="15">
        <f t="shared" si="6"/>
        <v>3.5</v>
      </c>
      <c r="S106" s="15">
        <f t="shared" si="7"/>
        <v>0.000872682695</v>
      </c>
      <c r="T106" s="15">
        <f t="shared" si="9"/>
        <v>0.0000872682695</v>
      </c>
      <c r="U106" s="15">
        <f t="shared" si="8"/>
        <v>0.875</v>
      </c>
    </row>
    <row r="107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Q107" s="15">
        <f t="shared" si="10"/>
        <v>3.6</v>
      </c>
      <c r="R107" s="15">
        <f t="shared" si="6"/>
        <v>3.6</v>
      </c>
      <c r="S107" s="15">
        <f t="shared" si="7"/>
        <v>0.0006119019301</v>
      </c>
      <c r="T107" s="15">
        <f t="shared" si="9"/>
        <v>0.00006119019301</v>
      </c>
      <c r="U107" s="15">
        <f t="shared" si="8"/>
        <v>0.9</v>
      </c>
    </row>
    <row r="108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Q108" s="15">
        <f t="shared" si="10"/>
        <v>3.7</v>
      </c>
      <c r="R108" s="15">
        <f t="shared" si="6"/>
        <v>3.7</v>
      </c>
      <c r="S108" s="15">
        <f t="shared" si="7"/>
        <v>0.0004247802706</v>
      </c>
      <c r="T108" s="15">
        <f t="shared" si="9"/>
        <v>0.00004247802706</v>
      </c>
      <c r="U108" s="15">
        <f t="shared" si="8"/>
        <v>0.925</v>
      </c>
    </row>
    <row r="109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Q109" s="15">
        <f t="shared" si="10"/>
        <v>3.8</v>
      </c>
      <c r="R109" s="15">
        <f t="shared" si="6"/>
        <v>3.8</v>
      </c>
      <c r="S109" s="15">
        <f t="shared" si="7"/>
        <v>0.0002919469258</v>
      </c>
      <c r="T109" s="15">
        <f t="shared" si="9"/>
        <v>0.00002919469258</v>
      </c>
      <c r="U109" s="15">
        <f t="shared" si="8"/>
        <v>0.95</v>
      </c>
    </row>
    <row r="110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Q110" s="15">
        <f t="shared" si="10"/>
        <v>3.9</v>
      </c>
      <c r="R110" s="15">
        <f t="shared" si="6"/>
        <v>3.9</v>
      </c>
      <c r="S110" s="15">
        <f t="shared" si="7"/>
        <v>0.0001986554714</v>
      </c>
      <c r="T110" s="15">
        <f t="shared" si="9"/>
        <v>0.00001986554714</v>
      </c>
      <c r="U110" s="15">
        <f t="shared" si="8"/>
        <v>0.975</v>
      </c>
    </row>
    <row r="11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Q111" s="15">
        <f t="shared" si="10"/>
        <v>4</v>
      </c>
      <c r="R111" s="15">
        <f t="shared" si="6"/>
        <v>4</v>
      </c>
      <c r="S111" s="15">
        <f t="shared" si="7"/>
        <v>0.0001338302258</v>
      </c>
      <c r="T111" s="15">
        <f t="shared" si="9"/>
        <v>0.00001338302258</v>
      </c>
      <c r="U111" s="15">
        <f t="shared" si="8"/>
        <v>1</v>
      </c>
    </row>
    <row r="11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</sheetData>
  <drawing r:id="rId1"/>
</worksheet>
</file>